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E0071179-261F-4FA4-B757-BA615BDF6FC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.1" sheetId="4" r:id="rId1"/>
  </sheets>
  <definedNames>
    <definedName name="_xlnm._FilterDatabase" localSheetId="0" hidden="1">'3.1.1'!$B$6:$P$11</definedName>
    <definedName name="_xlnm.Print_Area" localSheetId="0">'3.1.1'!$A$1:$Q$16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4" l="1"/>
  <c r="J9" i="4"/>
  <c r="I11" i="4"/>
  <c r="I9" i="4"/>
  <c r="I12" i="4" l="1"/>
  <c r="J12" i="4"/>
  <c r="M8" i="4"/>
  <c r="N8" i="4" s="1"/>
  <c r="O8" i="4" s="1"/>
  <c r="M10" i="4" l="1"/>
  <c r="M11" i="4" s="1"/>
  <c r="M7" i="4"/>
  <c r="M9" i="4" s="1"/>
  <c r="M12" i="4" l="1"/>
  <c r="N7" i="4"/>
  <c r="N9" i="4" s="1"/>
  <c r="N10" i="4"/>
  <c r="O10" i="4" l="1"/>
  <c r="O11" i="4" s="1"/>
  <c r="N11" i="4"/>
  <c r="N12" i="4" s="1"/>
  <c r="O7" i="4"/>
  <c r="O9" i="4" s="1"/>
  <c r="O12" i="4" l="1"/>
</calcChain>
</file>

<file path=xl/sharedStrings.xml><?xml version="1.0" encoding="utf-8"?>
<sst xmlns="http://schemas.openxmlformats.org/spreadsheetml/2006/main" count="49" uniqueCount="38">
  <si>
    <t>№ п/п</t>
  </si>
  <si>
    <t>Наименование</t>
  </si>
  <si>
    <t>Масса Нетто; кг</t>
  </si>
  <si>
    <t>Масса Брутто; кг</t>
  </si>
  <si>
    <t>Место складирования</t>
  </si>
  <si>
    <t>Цена без НДС; руб.</t>
  </si>
  <si>
    <t>Сумма без НДС; руб.</t>
  </si>
  <si>
    <t>Должность</t>
  </si>
  <si>
    <t>(Фамилия И.О.)</t>
  </si>
  <si>
    <t>Связка</t>
  </si>
  <si>
    <t>Тара/ Упаковка</t>
  </si>
  <si>
    <t>Размеры грузового места (макс) ДхШхВ; мм</t>
  </si>
  <si>
    <t>имущество</t>
  </si>
  <si>
    <t>Итого:</t>
  </si>
  <si>
    <t>Приложение 3.1.1</t>
  </si>
  <si>
    <t>МОЛ</t>
  </si>
  <si>
    <t>МОЛ Инженеры (УПО ЗМБ)</t>
  </si>
  <si>
    <t>МОЛ Инженеры (УПО Унт)</t>
  </si>
  <si>
    <t>ФККО</t>
  </si>
  <si>
    <t>Труба насосно-компрессорная (брак) 73 мм</t>
  </si>
  <si>
    <t>Примечение</t>
  </si>
  <si>
    <t xml:space="preserve">Характеристика </t>
  </si>
  <si>
    <t>Номенклатура</t>
  </si>
  <si>
    <t>ЮКБ00026571</t>
  </si>
  <si>
    <t>Труба насосно-компрессорная (брак) 88.9х6.45</t>
  </si>
  <si>
    <t>ЮКБ00084565</t>
  </si>
  <si>
    <r>
      <t xml:space="preserve">Ханты-Мансийский Автономный 
Округ-Югра, 619 км Федеральной автодороги Тюмень-Сургут, 
район пос. Сентябрьский, 
</t>
    </r>
    <r>
      <rPr>
        <b/>
        <sz val="12"/>
        <color theme="1"/>
        <rFont val="Times New Roman"/>
        <family val="1"/>
        <charset val="204"/>
      </rPr>
      <t>Западно-Малобалыкское месторождение</t>
    </r>
  </si>
  <si>
    <r>
      <t xml:space="preserve">Тюменская область, 
Ханты-Мансийский Автономный 
Округ-Югра, Сургутский район, 
район пос. Угут, 
</t>
    </r>
    <r>
      <rPr>
        <b/>
        <sz val="12"/>
        <color theme="1"/>
        <rFont val="Times New Roman"/>
        <family val="1"/>
        <charset val="204"/>
      </rPr>
      <t>Унтыгейское месторождение</t>
    </r>
  </si>
  <si>
    <t>ВСЕГО:</t>
  </si>
  <si>
    <t xml:space="preserve">   *Примечание: Объемы НКТ указаны ориентировочно</t>
  </si>
  <si>
    <t>Сумма с НДС (22%); руб.</t>
  </si>
  <si>
    <t>НДС (22%); руб.</t>
  </si>
  <si>
    <t xml:space="preserve">Номенклатура, ориентировочные объемы реализации в 2026 году НКТ брака находящегося в собственности ООО «КанБайкал» </t>
  </si>
  <si>
    <t xml:space="preserve">4 61 010 01 20 5 </t>
  </si>
  <si>
    <t>8900х600х600</t>
  </si>
  <si>
    <t>Трубы без засора и искривления</t>
  </si>
  <si>
    <t>На внутренних стенках БРАКА имееются сужение, связанное солеотложениями/окалинами от 0,5мм до 13мм. Ориентировочно 40% с засором и 10% с деформацией тела НКТ (искривление после ЛАР).</t>
  </si>
  <si>
    <t>25 % искревленных НКТ  от общего объема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</si>
</sst>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3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/>
    <xf numFmtId="165" fontId="2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 applyAlignment="1">
      <alignment horizontal="center" vertical="top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7"/>
  <sheetViews>
    <sheetView tabSelected="1" topLeftCell="D1" zoomScale="70" zoomScaleNormal="70" zoomScaleSheetLayoutView="41" workbookViewId="0">
      <selection activeCell="F2" sqref="F2"/>
    </sheetView>
  </sheetViews>
  <sheetFormatPr defaultColWidth="9.1796875" defaultRowHeight="15.5" x14ac:dyDescent="0.35"/>
  <cols>
    <col min="1" max="1" width="4" style="1" customWidth="1"/>
    <col min="2" max="2" width="5.81640625" style="1" bestFit="1" customWidth="1"/>
    <col min="3" max="3" width="35.7265625" style="1" customWidth="1"/>
    <col min="4" max="5" width="20.54296875" style="1" customWidth="1"/>
    <col min="6" max="6" width="20.7265625" style="1" customWidth="1"/>
    <col min="7" max="7" width="32" style="1" customWidth="1"/>
    <col min="8" max="8" width="13.81640625" style="1" customWidth="1"/>
    <col min="9" max="9" width="14" style="1" customWidth="1"/>
    <col min="10" max="10" width="15.81640625" style="1" customWidth="1"/>
    <col min="11" max="11" width="21.1796875" style="1" customWidth="1"/>
    <col min="12" max="13" width="15.54296875" style="1" customWidth="1"/>
    <col min="14" max="14" width="15.1796875" style="1" customWidth="1"/>
    <col min="15" max="15" width="20.1796875" style="1" customWidth="1"/>
    <col min="16" max="16" width="34.81640625" style="1" customWidth="1"/>
    <col min="17" max="17" width="43.26953125" style="1" customWidth="1"/>
    <col min="18" max="16384" width="9.1796875" style="1"/>
  </cols>
  <sheetData>
    <row r="1" spans="2:17" s="16" customFormat="1" ht="20.5" x14ac:dyDescent="0.35">
      <c r="P1" s="38" t="s">
        <v>14</v>
      </c>
      <c r="Q1" s="38"/>
    </row>
    <row r="2" spans="2:17" s="16" customFormat="1" ht="20.5" x14ac:dyDescent="0.3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2:17" ht="24.75" customHeigh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2:17" s="16" customFormat="1" ht="28.5" customHeight="1" x14ac:dyDescent="0.35">
      <c r="B4" s="37" t="s">
        <v>32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17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7" ht="45" x14ac:dyDescent="0.35">
      <c r="B6" s="5" t="s">
        <v>0</v>
      </c>
      <c r="C6" s="5" t="s">
        <v>1</v>
      </c>
      <c r="D6" s="5" t="s">
        <v>21</v>
      </c>
      <c r="E6" s="5" t="s">
        <v>22</v>
      </c>
      <c r="F6" s="6" t="s">
        <v>18</v>
      </c>
      <c r="G6" s="5" t="s">
        <v>15</v>
      </c>
      <c r="H6" s="5" t="s">
        <v>10</v>
      </c>
      <c r="I6" s="5" t="s">
        <v>2</v>
      </c>
      <c r="J6" s="5" t="s">
        <v>3</v>
      </c>
      <c r="K6" s="5" t="s">
        <v>11</v>
      </c>
      <c r="L6" s="7" t="s">
        <v>5</v>
      </c>
      <c r="M6" s="7" t="s">
        <v>6</v>
      </c>
      <c r="N6" s="30" t="s">
        <v>31</v>
      </c>
      <c r="O6" s="30" t="s">
        <v>30</v>
      </c>
      <c r="P6" s="5" t="s">
        <v>4</v>
      </c>
      <c r="Q6" s="8" t="s">
        <v>20</v>
      </c>
    </row>
    <row r="7" spans="2:17" ht="112.5" customHeight="1" x14ac:dyDescent="0.35">
      <c r="B7" s="8">
        <v>1</v>
      </c>
      <c r="C7" s="8" t="s">
        <v>19</v>
      </c>
      <c r="D7" s="8" t="s">
        <v>12</v>
      </c>
      <c r="E7" s="8" t="s">
        <v>23</v>
      </c>
      <c r="F7" s="31" t="s">
        <v>33</v>
      </c>
      <c r="G7" s="8" t="s">
        <v>16</v>
      </c>
      <c r="H7" s="8" t="s">
        <v>9</v>
      </c>
      <c r="I7" s="9">
        <v>628826</v>
      </c>
      <c r="J7" s="9">
        <v>628826</v>
      </c>
      <c r="K7" s="8" t="s">
        <v>34</v>
      </c>
      <c r="L7" s="9"/>
      <c r="M7" s="9">
        <f>I7*L7</f>
        <v>0</v>
      </c>
      <c r="N7" s="9">
        <f>M7*0.22</f>
        <v>0</v>
      </c>
      <c r="O7" s="9">
        <f>M7+N7</f>
        <v>0</v>
      </c>
      <c r="P7" s="34" t="s">
        <v>26</v>
      </c>
      <c r="Q7" s="32" t="s">
        <v>36</v>
      </c>
    </row>
    <row r="8" spans="2:17" ht="89.25" customHeight="1" x14ac:dyDescent="0.35">
      <c r="B8" s="8">
        <v>2</v>
      </c>
      <c r="C8" s="8" t="s">
        <v>24</v>
      </c>
      <c r="D8" s="8" t="s">
        <v>12</v>
      </c>
      <c r="E8" s="8" t="s">
        <v>25</v>
      </c>
      <c r="F8" s="31" t="s">
        <v>33</v>
      </c>
      <c r="G8" s="8" t="s">
        <v>16</v>
      </c>
      <c r="H8" s="8" t="s">
        <v>9</v>
      </c>
      <c r="I8" s="9">
        <v>1198</v>
      </c>
      <c r="J8" s="9">
        <v>1198</v>
      </c>
      <c r="K8" s="8" t="s">
        <v>34</v>
      </c>
      <c r="L8" s="9"/>
      <c r="M8" s="9">
        <f>I8*L8</f>
        <v>0</v>
      </c>
      <c r="N8" s="9">
        <f t="shared" ref="N8:N10" si="0">M8*0.22</f>
        <v>0</v>
      </c>
      <c r="O8" s="9">
        <f t="shared" ref="O8:O10" si="1">M8+N8</f>
        <v>0</v>
      </c>
      <c r="P8" s="35"/>
      <c r="Q8" s="33" t="s">
        <v>35</v>
      </c>
    </row>
    <row r="9" spans="2:17" s="13" customFormat="1" ht="14.25" customHeight="1" x14ac:dyDescent="0.35">
      <c r="B9" s="10"/>
      <c r="C9" s="11"/>
      <c r="D9" s="11"/>
      <c r="E9" s="11"/>
      <c r="F9" s="10"/>
      <c r="G9" s="10"/>
      <c r="H9" s="10"/>
      <c r="I9" s="12">
        <f>SUM(I7:I8)</f>
        <v>630024</v>
      </c>
      <c r="J9" s="12">
        <f>SUM(J7:J8)</f>
        <v>630024</v>
      </c>
      <c r="K9" s="10"/>
      <c r="L9" s="12"/>
      <c r="M9" s="12">
        <f>SUM(M7:M8)</f>
        <v>0</v>
      </c>
      <c r="N9" s="12">
        <f>SUM(N7:N8)</f>
        <v>0</v>
      </c>
      <c r="O9" s="12">
        <f>SUM(O7:O8)</f>
        <v>0</v>
      </c>
      <c r="P9" s="10"/>
      <c r="Q9" s="10"/>
    </row>
    <row r="10" spans="2:17" ht="89.25" customHeight="1" x14ac:dyDescent="0.35">
      <c r="B10" s="8">
        <v>3</v>
      </c>
      <c r="C10" s="8" t="s">
        <v>19</v>
      </c>
      <c r="D10" s="8" t="s">
        <v>12</v>
      </c>
      <c r="E10" s="8" t="s">
        <v>23</v>
      </c>
      <c r="F10" s="31" t="s">
        <v>33</v>
      </c>
      <c r="G10" s="8" t="s">
        <v>17</v>
      </c>
      <c r="H10" s="8" t="s">
        <v>9</v>
      </c>
      <c r="I10" s="9">
        <v>631625</v>
      </c>
      <c r="J10" s="9">
        <v>631625</v>
      </c>
      <c r="K10" s="8" t="s">
        <v>34</v>
      </c>
      <c r="L10" s="9"/>
      <c r="M10" s="9">
        <f t="shared" ref="M10" si="2">I10*L10</f>
        <v>0</v>
      </c>
      <c r="N10" s="9">
        <f t="shared" si="0"/>
        <v>0</v>
      </c>
      <c r="O10" s="9">
        <f t="shared" si="1"/>
        <v>0</v>
      </c>
      <c r="P10" s="8" t="s">
        <v>27</v>
      </c>
      <c r="Q10" s="8" t="s">
        <v>37</v>
      </c>
    </row>
    <row r="11" spans="2:17" s="13" customFormat="1" ht="14.25" customHeight="1" x14ac:dyDescent="0.35">
      <c r="B11" s="10"/>
      <c r="C11" s="11" t="s">
        <v>13</v>
      </c>
      <c r="D11" s="11"/>
      <c r="E11" s="11"/>
      <c r="F11" s="10"/>
      <c r="G11" s="10"/>
      <c r="H11" s="10"/>
      <c r="I11" s="12">
        <f>SUM(I10)</f>
        <v>631625</v>
      </c>
      <c r="J11" s="12">
        <f>SUM(J10)</f>
        <v>631625</v>
      </c>
      <c r="K11" s="10"/>
      <c r="L11" s="12"/>
      <c r="M11" s="12">
        <f>SUM(M10)</f>
        <v>0</v>
      </c>
      <c r="N11" s="12">
        <f>SUM(N10)</f>
        <v>0</v>
      </c>
      <c r="O11" s="12">
        <f>SUM(O10)</f>
        <v>0</v>
      </c>
      <c r="P11" s="10"/>
      <c r="Q11" s="10"/>
    </row>
    <row r="12" spans="2:17" s="13" customFormat="1" ht="14.25" customHeight="1" x14ac:dyDescent="0.35">
      <c r="B12" s="23"/>
      <c r="C12" s="24" t="s">
        <v>28</v>
      </c>
      <c r="D12" s="24"/>
      <c r="E12" s="24"/>
      <c r="F12" s="23"/>
      <c r="G12" s="23"/>
      <c r="H12" s="23"/>
      <c r="I12" s="25">
        <f>I9+I11</f>
        <v>1261649</v>
      </c>
      <c r="J12" s="25">
        <f>J9+J11</f>
        <v>1261649</v>
      </c>
      <c r="K12" s="23"/>
      <c r="L12" s="25"/>
      <c r="M12" s="25">
        <f>M9+M11</f>
        <v>0</v>
      </c>
      <c r="N12" s="25">
        <f>N9+N11</f>
        <v>0</v>
      </c>
      <c r="O12" s="25">
        <f>O9+O11</f>
        <v>0</v>
      </c>
      <c r="P12" s="23"/>
      <c r="Q12" s="23"/>
    </row>
    <row r="13" spans="2:17" s="14" customFormat="1" ht="39" customHeight="1" x14ac:dyDescent="0.4">
      <c r="B13" s="36" t="s">
        <v>29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2:17" s="19" customFormat="1" ht="18" x14ac:dyDescent="0.4">
      <c r="I14" s="20"/>
      <c r="O14" s="21"/>
    </row>
    <row r="15" spans="2:17" s="26" customFormat="1" ht="20" x14ac:dyDescent="0.4">
      <c r="C15" s="27" t="s">
        <v>7</v>
      </c>
      <c r="D15" s="27"/>
      <c r="E15" s="27"/>
      <c r="F15" s="28"/>
      <c r="G15" s="28"/>
      <c r="H15" s="29" t="s">
        <v>8</v>
      </c>
    </row>
    <row r="16" spans="2:17" s="19" customFormat="1" ht="18" x14ac:dyDescent="0.4">
      <c r="F16" s="22"/>
      <c r="G16" s="22"/>
    </row>
    <row r="17" spans="9:9" x14ac:dyDescent="0.35">
      <c r="I17" s="15"/>
    </row>
  </sheetData>
  <mergeCells count="4">
    <mergeCell ref="P7:P8"/>
    <mergeCell ref="B13:P13"/>
    <mergeCell ref="B4:P4"/>
    <mergeCell ref="P1:Q1"/>
  </mergeCells>
  <printOptions horizontalCentered="1"/>
  <pageMargins left="0.19685039370078741" right="0.19685039370078741" top="0.59055118110236227" bottom="0.35433070866141736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3.1.1</vt:lpstr>
      <vt:lpstr>'3.1.1'!Область_печати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2026-06-05T07:57:20Z</dcterms:modified>
</cp:coreProperties>
</file>